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8\1 výzva\"/>
    </mc:Choice>
  </mc:AlternateContent>
  <xr:revisionPtr revIDLastSave="0" documentId="13_ncr:1_{EFA79EA5-8037-4499-A7B2-0DB2EBC9FD27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technika'!$A$6:$V$18</definedName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1" i="1"/>
  <c r="S12" i="1"/>
  <c r="T14" i="1"/>
  <c r="S15" i="1"/>
  <c r="S17" i="1"/>
  <c r="T8" i="1"/>
  <c r="T10" i="1"/>
  <c r="T16" i="1"/>
  <c r="P9" i="1"/>
  <c r="P10" i="1"/>
  <c r="P11" i="1"/>
  <c r="P12" i="1"/>
  <c r="P13" i="1"/>
  <c r="P14" i="1"/>
  <c r="P15" i="1"/>
  <c r="P16" i="1"/>
  <c r="S10" i="1"/>
  <c r="S13" i="1"/>
  <c r="T13" i="1"/>
  <c r="S14" i="1"/>
  <c r="T15" i="1"/>
  <c r="S16" i="1"/>
  <c r="S8" i="1"/>
  <c r="T18" i="1"/>
  <c r="P8" i="1"/>
  <c r="P17" i="1"/>
  <c r="P18" i="1"/>
  <c r="S7" i="1"/>
  <c r="P7" i="1"/>
  <c r="T9" i="1" l="1"/>
  <c r="T12" i="1"/>
  <c r="T17" i="1"/>
  <c r="T11" i="1"/>
  <c r="S18" i="1"/>
  <c r="R21" i="1" s="1"/>
  <c r="Q21" i="1"/>
  <c r="T7" i="1"/>
</calcChain>
</file>

<file path=xl/sharedStrings.xml><?xml version="1.0" encoding="utf-8"?>
<sst xmlns="http://schemas.openxmlformats.org/spreadsheetml/2006/main" count="101" uniqueCount="74">
  <si>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</si>
  <si>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</si>
  <si>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</si>
  <si>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</si>
  <si>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</si>
  <si>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</si>
  <si>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</si>
  <si>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</si>
  <si>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</si>
  <si>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</si>
  <si>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</si>
  <si>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</si>
  <si>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30234000-8 - Média pro ukládání dat </t>
  </si>
  <si>
    <t xml:space="preserve">30237133-0 - Adaptéry a rozhraní PCMCIA (Mezinárodní asociace pro paměťové karty osobních počítačů) </t>
  </si>
  <si>
    <t xml:space="preserve">30237200-1 - Počítačová příslušenství </t>
  </si>
  <si>
    <t xml:space="preserve">30237270-2 - Pouzdra na přenosné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</si>
  <si>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</si>
  <si>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</si>
  <si>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</si>
  <si>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</si>
  <si>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</si>
  <si>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</si>
  <si>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</si>
  <si>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</si>
  <si>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</si>
  <si>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</si>
  <si>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</si>
  <si>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</si>
  <si>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</si>
  <si>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</si>
  <si>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</si>
  <si>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</si>
  <si>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</si>
  <si>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</si>
  <si>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</si>
  <si>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</si>
  <si>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RESITEL uvede: NÁZEV A ČÍSLO DOTAČNÍHO PROJEKTU</t>
  </si>
  <si>
    <t>Společná faktura</t>
  </si>
  <si>
    <t xml:space="preserve">Příloha č. 2 Kupní smlouvy - technická specifikace
Výpočetní technika (III.) 118 - 2023 </t>
  </si>
  <si>
    <t>Bezdrátová myš</t>
  </si>
  <si>
    <t>SSD 2TB Externí disk s připojením USB-C</t>
  </si>
  <si>
    <t>Nabíječka 20W do sítě univerzální</t>
  </si>
  <si>
    <t>Kabel USB-C na USB C</t>
  </si>
  <si>
    <t>Kabel USB-A na USB-C</t>
  </si>
  <si>
    <t>Aktivní redukce HDMI na USB-C</t>
  </si>
  <si>
    <t>Paměťový modul pro notebook</t>
  </si>
  <si>
    <t>Ochranné pouzdro na notebook 14"</t>
  </si>
  <si>
    <t>1 xLukáš  Slavíček F2</t>
  </si>
  <si>
    <t>1x Lukáš Dostálek F2
1x Michal Brabec F2</t>
  </si>
  <si>
    <t>1x Slavíček
1x Dostálek
1x Brabec</t>
  </si>
  <si>
    <t>1 xLukáš  Slavíček</t>
  </si>
  <si>
    <t>1x Lukáš Dostálek
1x Michal Brabec</t>
  </si>
  <si>
    <t>Radek Škarda TZ 257086 a Martin Goubej TZ 257085</t>
  </si>
  <si>
    <t>Radek Škarda</t>
  </si>
  <si>
    <t>Ondřej Severa</t>
  </si>
  <si>
    <t>Martin Goubej</t>
  </si>
  <si>
    <t>Adéla Půčková,
Tel.: 37763 2541</t>
  </si>
  <si>
    <t>Technická 8,
301 00 Plzeň,
Fakulta aplikovaných věd - NTIS,
místnost UN 607</t>
  </si>
  <si>
    <t>Notebook 15,6" včetně dokovací stanice</t>
  </si>
  <si>
    <r>
      <t xml:space="preserve">Výkonný pracovní notebook o úhlopříčce displeje 15,6 palců, typ displeje IPS nebo WVA, rozlišení alespoň 1920 x 1080 (Full HD).
Integrovaná webkamera. 
Dedikovaná grafická karta, paměť alespoň 4GB.
Výkon CPU alespoň 28 600 bodů v PasmarkCPU, alespoň 14 jader. 
Klávesnice s podsvícením, jazyk klávesnice český, samostatná numerická část. 
Čtečka otisku prstů. 
Originální operační systém Windows 11 Pro - OS Windows požadujeme z důvodu kompatibility s interními aplikacemi ZČU (Stag, Magion,...). 
Operační paměť DDR5, kapacita alespoň 16GB. 
SSD disk s kapacitou alespoň 1000GB. 
Konektivita Bluetooth v5.2 nebo novější, WLAN wifi a/b/g/n/ac/ax. 
Baterie s kapacitou alespoň 60 Wh, nabíjecí příkon alespoň 100W. 
Alespoň 2 konektory USB 3.0 nebo novější. 
HDMI výstup. 
Alespoň jeden konektor Thunderbolt 4/USB-C s podporou DisplayPort. 
Kombinovaný 3.5 mm jack audio konektor pro náhlavní soupravu (sluchátka + mikrofon). 
Hmotnost maximálně 2 kg. 
</t>
    </r>
    <r>
      <rPr>
        <b/>
        <sz val="11"/>
        <color theme="1"/>
        <rFont val="Calibri"/>
        <family val="2"/>
        <charset val="238"/>
        <scheme val="minor"/>
      </rPr>
      <t>Včetně USB-C dokovací stanice:</t>
    </r>
    <r>
      <rPr>
        <sz val="11"/>
        <color theme="1"/>
        <rFont val="Calibri"/>
        <family val="2"/>
        <charset val="238"/>
        <scheme val="minor"/>
      </rPr>
      <t xml:space="preserve"> stanice bude podporovat dobíjení minimálně 280W,  min. 2x DisplayPort, RJ-45, min. 4x USB, kompatibilní s dodaným notebookem.</t>
    </r>
  </si>
  <si>
    <r>
      <t xml:space="preserve">Úhlopříčka displeje 16 palců, typ displeje IPS nebo WVA, rozlišení alespoň 3200 × 2000. 
Integrovaná webkamera, minimálně 1 080 px. 
Dedikovaná grafická karta, paměť alespoň 4GB.
Výkon CPU alespoň 28 600 bodů v PasmarkCPU, alespoň 14 jader. 
Klávesnice s podsvícením, jazyk klávesnice český, samostatná numerická část. 
Čtečka otisku prstů. 
Originální operační systém Windows 11 Pro - OS Windows požadujeme z důvodu kompatibility s interními aplikacemi ZČU (Stag, Magion,...). 
Operační paměť DDR5, kapacita alespoň 16GB. 
SSD disk s kapacitou alespoň 1000GB.
Konektivita Bluetooth v5.1 nebo novější, WLAN wifi a/b/g/n/ac/ax. 
Baterie s kapacitou alespoň 60 Wh, nabíjecí příkon alespoň 100W. 
Alespoň 2 konektory USB 3.0 nebo novější. 
HDMI výstup. 
Alespoň jeden konektor Thunderbolt 4/USB-C. 
Kombinovaný 3.5 mm jack audio konektor pro náhlavní soupravu (sluchátka + mikrofon). 
Hmotnost maximálně 2 kg.
</t>
    </r>
    <r>
      <rPr>
        <b/>
        <sz val="11"/>
        <color theme="1"/>
        <rFont val="Calibri"/>
        <family val="2"/>
        <charset val="238"/>
        <scheme val="minor"/>
      </rPr>
      <t>Včetně USB-C dokovací stanice</t>
    </r>
    <r>
      <rPr>
        <sz val="11"/>
        <color theme="1"/>
        <rFont val="Calibri"/>
        <family val="2"/>
        <charset val="238"/>
        <scheme val="minor"/>
      </rPr>
      <t>: stanice bude podporovat dobíjení minimálně 230W,  min. 2x DisplayPort, 1x HDMI, RJ-45, min. 4x USB, USB-C, kompatibilní s dodaným notebokem.</t>
    </r>
  </si>
  <si>
    <t>Notebook 16" včetně dokovací stanice</t>
  </si>
  <si>
    <t>Bezdrátová myš s integrovanou baterií, tvarovaná pro praváky, optická s citlivostí senzoru alespoň 2400 DPI, min. 6 tlačítek, nabíjení přes USB, tichý chod tlačítek, barva se preferuje černá.</t>
  </si>
  <si>
    <t>Batoh na notebook s maximální uhlopříčkou 15,6", voděodolná úprava, hmotnost do 1kg.</t>
  </si>
  <si>
    <t>Batoh na notebook s maximální uhlopříčkou do 16", voděodolná úprava.</t>
  </si>
  <si>
    <t>Batoh na notebook do 15,6"</t>
  </si>
  <si>
    <t>Batoh na notebook do 16"</t>
  </si>
  <si>
    <t>Externí disk s připojením USB-C, rozhraní USB 3.2 Gen 2 (USB 3.1).
Rychlost čtení alespoň 1000MB/s.
Rychlost zápisu alespoň 1000MB/s.
Kapacita alespoň 2000GB.
IP 65, pogumovaný.</t>
  </si>
  <si>
    <t>Nabíječka do sítě univerzální.
1x USB-A, 1x USB-C.
Výkon alespoň 20W.
Podpora rychlonabíjení QC3.0, Power Delivery 3.0.
4Safe - ochrana proti zkratu, přepětí, přetížení a přehřátí.</t>
  </si>
  <si>
    <t>Napájecí i datový kabel, z konektoru USB-C (samec) do konektoru USB-C (samec), podpora pro Power Delivery 100W 5A, verze USB 3.2 Gen1, délka 1 - 1,5 m.</t>
  </si>
  <si>
    <t>Napájecí i datový kabel, z konektoru USB-A (samec) do konektoru USB-C (samec) verze USB 3.2 Gen1, podpora pro rychlé nabíjení 3A, délka 1 - 1,5 m.</t>
  </si>
  <si>
    <t>Adaptér HDMI na USB-C, který umožňuje přenášet signál ze zdroje HDMI (notebook, tablet, PC) k zobrazovacím zařízením USB-C (TV, monitor, projektor) prostřednictvím kabelu. Adaptér může být jednosměrný, ze zdrojového zařízení HDMI na zařízení USB C DP 1.2.</t>
  </si>
  <si>
    <t>Paměťový modul pro notebook SO-DIMM DDR5 262pin, kapacita min. 16 GB, frekvence min. 4800 MHz, napětí 1.1 V, časování CL40, NON-ECC Unbuffered.</t>
  </si>
  <si>
    <r>
      <t>Ochranné pouzdro na notebook 14", vnitřní rozměry</t>
    </r>
    <r>
      <rPr>
        <sz val="11"/>
        <color theme="1"/>
        <rFont val="Calibri"/>
        <family val="2"/>
        <charset val="238"/>
        <scheme val="minor"/>
      </rPr>
      <t xml:space="preserve"> minimálně 265 x 370 x 30 mm a maximálně 280 x 390 x 45 mm, polstrovaný vnitřek, dvojitý zip hlavní kapsy, druhá vnější kapsa na zip pro příslušenství, vnější ucho pro snadnější přenášení.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</si>
</sst>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7" xfId="0" applyNumberFormat="1" applyBorder="1"/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4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zoomScale="60" zoomScaleNormal="60" workbookViewId="0">
      <selection activeCell="R7" sqref="R7:R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5.71093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28.28515625" hidden="1" customWidth="1"/>
    <col min="12" max="12" width="27.140625" customWidth="1"/>
    <col min="13" max="13" width="22.85546875" customWidth="1"/>
    <col min="14" max="14" width="34.8554687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98" t="s">
        <v>38</v>
      </c>
      <c r="C1" s="99"/>
      <c r="D1" s="99"/>
      <c r="E1"/>
      <c r="G1" s="41"/>
      <c r="V1"/>
    </row>
    <row r="2" spans="1:22" ht="24" customHeight="1" x14ac:dyDescent="0.25">
      <c r="C2"/>
      <c r="D2" s="9"/>
      <c r="E2" s="10"/>
      <c r="G2" s="102"/>
      <c r="H2" s="103"/>
      <c r="I2" s="103"/>
      <c r="J2" s="103"/>
      <c r="K2" s="103"/>
      <c r="L2" s="103"/>
      <c r="M2" s="103"/>
      <c r="N2" s="10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103"/>
      <c r="H3" s="103"/>
      <c r="I3" s="103"/>
      <c r="J3" s="103"/>
      <c r="K3" s="103"/>
      <c r="L3" s="103"/>
      <c r="M3" s="103"/>
      <c r="N3" s="10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0" t="s">
        <v>2</v>
      </c>
      <c r="H5" s="10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36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26</v>
      </c>
      <c r="V6" s="34" t="s">
        <v>27</v>
      </c>
    </row>
    <row r="7" spans="1:22" ht="329.25" customHeight="1" thickTop="1" thickBot="1" x14ac:dyDescent="0.3">
      <c r="A7" s="60"/>
      <c r="B7" s="42">
        <v>1</v>
      </c>
      <c r="C7" s="43" t="s">
        <v>58</v>
      </c>
      <c r="D7" s="44">
        <v>1</v>
      </c>
      <c r="E7" s="45" t="s">
        <v>34</v>
      </c>
      <c r="F7" s="74" t="s">
        <v>59</v>
      </c>
      <c r="G7" s="113"/>
      <c r="H7" s="113"/>
      <c r="I7" s="104" t="s">
        <v>37</v>
      </c>
      <c r="J7" s="107" t="s">
        <v>35</v>
      </c>
      <c r="K7" s="107"/>
      <c r="L7" s="110"/>
      <c r="M7" s="95" t="s">
        <v>56</v>
      </c>
      <c r="N7" s="95" t="s">
        <v>57</v>
      </c>
      <c r="O7" s="79">
        <v>21</v>
      </c>
      <c r="P7" s="46">
        <f>D7*Q7</f>
        <v>37400</v>
      </c>
      <c r="Q7" s="47">
        <v>37400</v>
      </c>
      <c r="R7" s="114"/>
      <c r="S7" s="48">
        <f>D7*R7</f>
        <v>0</v>
      </c>
      <c r="T7" s="49" t="str">
        <f t="shared" ref="T7" si="0">IF(ISNUMBER(R7), IF(R7&gt;Q7,"NEVYHOVUJE","VYHOVUJE")," ")</f>
        <v xml:space="preserve"> </v>
      </c>
      <c r="U7" s="71" t="s">
        <v>47</v>
      </c>
      <c r="V7" s="82" t="s">
        <v>11</v>
      </c>
    </row>
    <row r="8" spans="1:22" ht="318.75" customHeight="1" thickTop="1" thickBot="1" x14ac:dyDescent="0.3">
      <c r="A8" s="20"/>
      <c r="B8" s="50">
        <v>2</v>
      </c>
      <c r="C8" s="51" t="s">
        <v>61</v>
      </c>
      <c r="D8" s="52">
        <v>2</v>
      </c>
      <c r="E8" s="53" t="s">
        <v>34</v>
      </c>
      <c r="F8" s="75" t="s">
        <v>60</v>
      </c>
      <c r="G8" s="113"/>
      <c r="H8" s="113"/>
      <c r="I8" s="105"/>
      <c r="J8" s="108"/>
      <c r="K8" s="108"/>
      <c r="L8" s="111"/>
      <c r="M8" s="96"/>
      <c r="N8" s="96"/>
      <c r="O8" s="80"/>
      <c r="P8" s="55">
        <f>D8*Q8</f>
        <v>87600</v>
      </c>
      <c r="Q8" s="56">
        <v>43800</v>
      </c>
      <c r="R8" s="114"/>
      <c r="S8" s="57">
        <f>D8*R8</f>
        <v>0</v>
      </c>
      <c r="T8" s="58" t="str">
        <f t="shared" ref="T8:T18" si="1">IF(ISNUMBER(R8), IF(R8&gt;Q8,"NEVYHOVUJE","VYHOVUJE")," ")</f>
        <v xml:space="preserve"> </v>
      </c>
      <c r="U8" s="72" t="s">
        <v>48</v>
      </c>
      <c r="V8" s="83"/>
    </row>
    <row r="9" spans="1:22" ht="48.75" customHeight="1" thickTop="1" thickBot="1" x14ac:dyDescent="0.3">
      <c r="A9" s="20"/>
      <c r="B9" s="50">
        <v>3</v>
      </c>
      <c r="C9" s="51" t="s">
        <v>39</v>
      </c>
      <c r="D9" s="52">
        <v>3</v>
      </c>
      <c r="E9" s="53" t="s">
        <v>34</v>
      </c>
      <c r="F9" s="75" t="s">
        <v>62</v>
      </c>
      <c r="G9" s="113"/>
      <c r="H9" s="54" t="s">
        <v>35</v>
      </c>
      <c r="I9" s="105"/>
      <c r="J9" s="108"/>
      <c r="K9" s="108"/>
      <c r="L9" s="111"/>
      <c r="M9" s="96"/>
      <c r="N9" s="96"/>
      <c r="O9" s="80"/>
      <c r="P9" s="55">
        <f>D9*Q9</f>
        <v>2550</v>
      </c>
      <c r="Q9" s="56">
        <v>850</v>
      </c>
      <c r="R9" s="114"/>
      <c r="S9" s="57">
        <f>D9*R9</f>
        <v>0</v>
      </c>
      <c r="T9" s="58" t="str">
        <f t="shared" ref="T9:T16" si="2">IF(ISNUMBER(R9), IF(R9&gt;Q9,"NEVYHOVUJE","VYHOVUJE")," ")</f>
        <v xml:space="preserve"> </v>
      </c>
      <c r="U9" s="72" t="s">
        <v>49</v>
      </c>
      <c r="V9" s="59" t="s">
        <v>16</v>
      </c>
    </row>
    <row r="10" spans="1:22" ht="40.5" customHeight="1" thickTop="1" thickBot="1" x14ac:dyDescent="0.3">
      <c r="A10" s="20"/>
      <c r="B10" s="50">
        <v>4</v>
      </c>
      <c r="C10" s="51" t="s">
        <v>65</v>
      </c>
      <c r="D10" s="52">
        <v>1</v>
      </c>
      <c r="E10" s="53" t="s">
        <v>34</v>
      </c>
      <c r="F10" s="75" t="s">
        <v>63</v>
      </c>
      <c r="G10" s="113"/>
      <c r="H10" s="54" t="s">
        <v>35</v>
      </c>
      <c r="I10" s="105"/>
      <c r="J10" s="108"/>
      <c r="K10" s="108"/>
      <c r="L10" s="111"/>
      <c r="M10" s="96"/>
      <c r="N10" s="96"/>
      <c r="O10" s="80"/>
      <c r="P10" s="55">
        <f>D10*Q10</f>
        <v>850</v>
      </c>
      <c r="Q10" s="56">
        <v>850</v>
      </c>
      <c r="R10" s="114"/>
      <c r="S10" s="57">
        <f>D10*R10</f>
        <v>0</v>
      </c>
      <c r="T10" s="58" t="str">
        <f t="shared" si="2"/>
        <v xml:space="preserve"> </v>
      </c>
      <c r="U10" s="72" t="s">
        <v>50</v>
      </c>
      <c r="V10" s="84" t="s">
        <v>15</v>
      </c>
    </row>
    <row r="11" spans="1:22" ht="40.5" customHeight="1" thickTop="1" thickBot="1" x14ac:dyDescent="0.3">
      <c r="A11" s="20"/>
      <c r="B11" s="50">
        <v>5</v>
      </c>
      <c r="C11" s="51" t="s">
        <v>66</v>
      </c>
      <c r="D11" s="52">
        <v>2</v>
      </c>
      <c r="E11" s="53" t="s">
        <v>34</v>
      </c>
      <c r="F11" s="75" t="s">
        <v>64</v>
      </c>
      <c r="G11" s="113"/>
      <c r="H11" s="54" t="s">
        <v>35</v>
      </c>
      <c r="I11" s="105"/>
      <c r="J11" s="108"/>
      <c r="K11" s="108"/>
      <c r="L11" s="111"/>
      <c r="M11" s="96"/>
      <c r="N11" s="96"/>
      <c r="O11" s="80"/>
      <c r="P11" s="55">
        <f>D11*Q11</f>
        <v>2640</v>
      </c>
      <c r="Q11" s="56">
        <v>1320</v>
      </c>
      <c r="R11" s="114"/>
      <c r="S11" s="57">
        <f>D11*R11</f>
        <v>0</v>
      </c>
      <c r="T11" s="58" t="str">
        <f t="shared" si="2"/>
        <v xml:space="preserve"> </v>
      </c>
      <c r="U11" s="72" t="s">
        <v>51</v>
      </c>
      <c r="V11" s="83"/>
    </row>
    <row r="12" spans="1:22" ht="102.75" customHeight="1" thickTop="1" thickBot="1" x14ac:dyDescent="0.3">
      <c r="A12" s="20"/>
      <c r="B12" s="50">
        <v>6</v>
      </c>
      <c r="C12" s="51" t="s">
        <v>40</v>
      </c>
      <c r="D12" s="52">
        <v>2</v>
      </c>
      <c r="E12" s="53" t="s">
        <v>34</v>
      </c>
      <c r="F12" s="75" t="s">
        <v>67</v>
      </c>
      <c r="G12" s="113"/>
      <c r="H12" s="54" t="s">
        <v>35</v>
      </c>
      <c r="I12" s="105"/>
      <c r="J12" s="108"/>
      <c r="K12" s="108"/>
      <c r="L12" s="111"/>
      <c r="M12" s="96"/>
      <c r="N12" s="96"/>
      <c r="O12" s="80"/>
      <c r="P12" s="55">
        <f>D12*Q12</f>
        <v>7000</v>
      </c>
      <c r="Q12" s="56">
        <v>3500</v>
      </c>
      <c r="R12" s="114"/>
      <c r="S12" s="57">
        <f>D12*R12</f>
        <v>0</v>
      </c>
      <c r="T12" s="58" t="str">
        <f t="shared" si="2"/>
        <v xml:space="preserve"> </v>
      </c>
      <c r="U12" s="72" t="s">
        <v>52</v>
      </c>
      <c r="V12" s="59" t="s">
        <v>12</v>
      </c>
    </row>
    <row r="13" spans="1:22" ht="90.75" customHeight="1" thickTop="1" thickBot="1" x14ac:dyDescent="0.3">
      <c r="A13" s="20"/>
      <c r="B13" s="50">
        <v>7</v>
      </c>
      <c r="C13" s="51" t="s">
        <v>41</v>
      </c>
      <c r="D13" s="52">
        <v>5</v>
      </c>
      <c r="E13" s="53" t="s">
        <v>34</v>
      </c>
      <c r="F13" s="75" t="s">
        <v>68</v>
      </c>
      <c r="G13" s="113"/>
      <c r="H13" s="54" t="s">
        <v>35</v>
      </c>
      <c r="I13" s="105"/>
      <c r="J13" s="108"/>
      <c r="K13" s="108"/>
      <c r="L13" s="111"/>
      <c r="M13" s="96"/>
      <c r="N13" s="96"/>
      <c r="O13" s="80"/>
      <c r="P13" s="55">
        <f>D13*Q13</f>
        <v>2000</v>
      </c>
      <c r="Q13" s="56">
        <v>400</v>
      </c>
      <c r="R13" s="114"/>
      <c r="S13" s="57">
        <f>D13*R13</f>
        <v>0</v>
      </c>
      <c r="T13" s="58" t="str">
        <f t="shared" si="2"/>
        <v xml:space="preserve"> </v>
      </c>
      <c r="U13" s="72" t="s">
        <v>53</v>
      </c>
      <c r="V13" s="84" t="s">
        <v>14</v>
      </c>
    </row>
    <row r="14" spans="1:22" ht="42" customHeight="1" thickTop="1" thickBot="1" x14ac:dyDescent="0.3">
      <c r="A14" s="20"/>
      <c r="B14" s="50">
        <v>8</v>
      </c>
      <c r="C14" s="51" t="s">
        <v>42</v>
      </c>
      <c r="D14" s="52">
        <v>3</v>
      </c>
      <c r="E14" s="53" t="s">
        <v>34</v>
      </c>
      <c r="F14" s="75" t="s">
        <v>69</v>
      </c>
      <c r="G14" s="113"/>
      <c r="H14" s="54" t="s">
        <v>35</v>
      </c>
      <c r="I14" s="105"/>
      <c r="J14" s="108"/>
      <c r="K14" s="108"/>
      <c r="L14" s="111"/>
      <c r="M14" s="96"/>
      <c r="N14" s="96"/>
      <c r="O14" s="80"/>
      <c r="P14" s="55">
        <f>D14*Q14</f>
        <v>660</v>
      </c>
      <c r="Q14" s="56">
        <v>220</v>
      </c>
      <c r="R14" s="114"/>
      <c r="S14" s="57">
        <f>D14*R14</f>
        <v>0</v>
      </c>
      <c r="T14" s="58" t="str">
        <f t="shared" si="2"/>
        <v xml:space="preserve"> </v>
      </c>
      <c r="U14" s="72" t="s">
        <v>53</v>
      </c>
      <c r="V14" s="85"/>
    </row>
    <row r="15" spans="1:22" ht="40.5" customHeight="1" thickTop="1" thickBot="1" x14ac:dyDescent="0.3">
      <c r="A15" s="20"/>
      <c r="B15" s="50">
        <v>9</v>
      </c>
      <c r="C15" s="51" t="s">
        <v>43</v>
      </c>
      <c r="D15" s="52">
        <v>3</v>
      </c>
      <c r="E15" s="53" t="s">
        <v>34</v>
      </c>
      <c r="F15" s="75" t="s">
        <v>70</v>
      </c>
      <c r="G15" s="113"/>
      <c r="H15" s="54" t="s">
        <v>35</v>
      </c>
      <c r="I15" s="105"/>
      <c r="J15" s="108"/>
      <c r="K15" s="108"/>
      <c r="L15" s="111"/>
      <c r="M15" s="96"/>
      <c r="N15" s="96"/>
      <c r="O15" s="80"/>
      <c r="P15" s="55">
        <f>D15*Q15</f>
        <v>540</v>
      </c>
      <c r="Q15" s="56">
        <v>180</v>
      </c>
      <c r="R15" s="114"/>
      <c r="S15" s="57">
        <f>D15*R15</f>
        <v>0</v>
      </c>
      <c r="T15" s="58" t="str">
        <f t="shared" si="2"/>
        <v xml:space="preserve"> </v>
      </c>
      <c r="U15" s="72" t="s">
        <v>53</v>
      </c>
      <c r="V15" s="83"/>
    </row>
    <row r="16" spans="1:22" ht="63" customHeight="1" thickTop="1" thickBot="1" x14ac:dyDescent="0.3">
      <c r="A16" s="20"/>
      <c r="B16" s="50">
        <v>10</v>
      </c>
      <c r="C16" s="51" t="s">
        <v>44</v>
      </c>
      <c r="D16" s="52">
        <v>2</v>
      </c>
      <c r="E16" s="53" t="s">
        <v>34</v>
      </c>
      <c r="F16" s="75" t="s">
        <v>71</v>
      </c>
      <c r="G16" s="113"/>
      <c r="H16" s="54" t="s">
        <v>35</v>
      </c>
      <c r="I16" s="105"/>
      <c r="J16" s="108"/>
      <c r="K16" s="108"/>
      <c r="L16" s="111"/>
      <c r="M16" s="96"/>
      <c r="N16" s="96"/>
      <c r="O16" s="80"/>
      <c r="P16" s="55">
        <f>D16*Q16</f>
        <v>1600</v>
      </c>
      <c r="Q16" s="56">
        <v>800</v>
      </c>
      <c r="R16" s="114"/>
      <c r="S16" s="57">
        <f>D16*R16</f>
        <v>0</v>
      </c>
      <c r="T16" s="58" t="str">
        <f t="shared" si="2"/>
        <v xml:space="preserve"> </v>
      </c>
      <c r="U16" s="72" t="s">
        <v>54</v>
      </c>
      <c r="V16" s="59" t="s">
        <v>13</v>
      </c>
    </row>
    <row r="17" spans="1:22" ht="49.5" customHeight="1" thickTop="1" thickBot="1" x14ac:dyDescent="0.3">
      <c r="A17" s="20"/>
      <c r="B17" s="50">
        <v>11</v>
      </c>
      <c r="C17" s="51" t="s">
        <v>45</v>
      </c>
      <c r="D17" s="52">
        <v>1</v>
      </c>
      <c r="E17" s="53" t="s">
        <v>34</v>
      </c>
      <c r="F17" s="75" t="s">
        <v>72</v>
      </c>
      <c r="G17" s="113"/>
      <c r="H17" s="54" t="s">
        <v>35</v>
      </c>
      <c r="I17" s="105"/>
      <c r="J17" s="108"/>
      <c r="K17" s="108"/>
      <c r="L17" s="111"/>
      <c r="M17" s="96"/>
      <c r="N17" s="96"/>
      <c r="O17" s="80"/>
      <c r="P17" s="55">
        <f>D17*Q17</f>
        <v>1160</v>
      </c>
      <c r="Q17" s="56">
        <v>1160</v>
      </c>
      <c r="R17" s="114"/>
      <c r="S17" s="57">
        <f>D17*R17</f>
        <v>0</v>
      </c>
      <c r="T17" s="58" t="str">
        <f t="shared" si="1"/>
        <v xml:space="preserve"> </v>
      </c>
      <c r="U17" s="72" t="s">
        <v>55</v>
      </c>
      <c r="V17" s="59" t="s">
        <v>14</v>
      </c>
    </row>
    <row r="18" spans="1:22" ht="59.25" customHeight="1" thickTop="1" thickBot="1" x14ac:dyDescent="0.3">
      <c r="A18" s="20"/>
      <c r="B18" s="61">
        <v>12</v>
      </c>
      <c r="C18" s="62" t="s">
        <v>46</v>
      </c>
      <c r="D18" s="63">
        <v>1</v>
      </c>
      <c r="E18" s="64" t="s">
        <v>34</v>
      </c>
      <c r="F18" s="76" t="s">
        <v>73</v>
      </c>
      <c r="G18" s="113"/>
      <c r="H18" s="65" t="s">
        <v>35</v>
      </c>
      <c r="I18" s="106"/>
      <c r="J18" s="109"/>
      <c r="K18" s="109"/>
      <c r="L18" s="112"/>
      <c r="M18" s="97"/>
      <c r="N18" s="97"/>
      <c r="O18" s="81"/>
      <c r="P18" s="66">
        <f>D18*Q18</f>
        <v>415</v>
      </c>
      <c r="Q18" s="67">
        <v>415</v>
      </c>
      <c r="R18" s="114"/>
      <c r="S18" s="68">
        <f>D18*R18</f>
        <v>0</v>
      </c>
      <c r="T18" s="69" t="str">
        <f t="shared" si="1"/>
        <v xml:space="preserve"> </v>
      </c>
      <c r="U18" s="73" t="s">
        <v>55</v>
      </c>
      <c r="V18" s="70" t="s">
        <v>15</v>
      </c>
    </row>
    <row r="19" spans="1:22" ht="17.45" customHeight="1" thickTop="1" thickBot="1" x14ac:dyDescent="0.3">
      <c r="C19"/>
      <c r="D19"/>
      <c r="E19"/>
      <c r="F19"/>
      <c r="G19"/>
      <c r="H19"/>
      <c r="I19"/>
      <c r="J19"/>
      <c r="N19"/>
      <c r="O19"/>
      <c r="P19"/>
    </row>
    <row r="20" spans="1:22" ht="51.75" customHeight="1" thickTop="1" thickBot="1" x14ac:dyDescent="0.3">
      <c r="B20" s="93" t="s">
        <v>32</v>
      </c>
      <c r="C20" s="93"/>
      <c r="D20" s="93"/>
      <c r="E20" s="93"/>
      <c r="F20" s="93"/>
      <c r="G20" s="93"/>
      <c r="H20" s="40"/>
      <c r="I20" s="40"/>
      <c r="J20" s="21"/>
      <c r="K20" s="21"/>
      <c r="L20" s="6"/>
      <c r="M20" s="6"/>
      <c r="N20" s="6"/>
      <c r="O20" s="22"/>
      <c r="P20" s="22"/>
      <c r="Q20" s="23" t="s">
        <v>9</v>
      </c>
      <c r="R20" s="90" t="s">
        <v>10</v>
      </c>
      <c r="S20" s="91"/>
      <c r="T20" s="92"/>
      <c r="U20" s="24"/>
      <c r="V20" s="25"/>
    </row>
    <row r="21" spans="1:22" ht="50.45" customHeight="1" thickTop="1" thickBot="1" x14ac:dyDescent="0.3">
      <c r="B21" s="94" t="s">
        <v>30</v>
      </c>
      <c r="C21" s="94"/>
      <c r="D21" s="94"/>
      <c r="E21" s="94"/>
      <c r="F21" s="94"/>
      <c r="G21" s="94"/>
      <c r="H21" s="94"/>
      <c r="I21" s="26"/>
      <c r="L21" s="9"/>
      <c r="M21" s="9"/>
      <c r="N21" s="9"/>
      <c r="O21" s="27"/>
      <c r="P21" s="27"/>
      <c r="Q21" s="28">
        <f>SUM(P7:P18)</f>
        <v>144415</v>
      </c>
      <c r="R21" s="87">
        <f>SUM(S7:S18)</f>
        <v>0</v>
      </c>
      <c r="S21" s="88"/>
      <c r="T21" s="89"/>
    </row>
    <row r="22" spans="1:22" ht="15.75" thickTop="1" x14ac:dyDescent="0.25">
      <c r="B22" s="86" t="s">
        <v>31</v>
      </c>
      <c r="C22" s="86"/>
      <c r="D22" s="86"/>
      <c r="E22" s="86"/>
      <c r="F22" s="86"/>
      <c r="G22" s="86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H27" s="3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8"/>
      <c r="H101" s="78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8"/>
      <c r="H102" s="78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8"/>
      <c r="H103" s="78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8"/>
      <c r="H104" s="78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8"/>
      <c r="H105" s="78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8"/>
      <c r="H106" s="78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8"/>
      <c r="H107" s="78"/>
      <c r="I107" s="11"/>
      <c r="J107" s="11"/>
      <c r="K107" s="11"/>
      <c r="L107" s="11"/>
      <c r="M107" s="11"/>
      <c r="N107" s="5"/>
      <c r="O107" s="5"/>
      <c r="P107" s="5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</sheetData>
  <sheetProtection algorithmName="SHA-512" hashValue="MuKl9KFh8EKrEJLkEPMYgF3/dglxkaP4z3Q3BlLsGL5PApak9sZpGplD5Zphyru8Fx7m2FK0fABFmnQZ+EeM7A==" saltValue="BbjscNA65aBt058bginLJQ==" spinCount="100000" sheet="1" objects="1" scenarios="1"/>
  <mergeCells count="18">
    <mergeCell ref="M7:M18"/>
    <mergeCell ref="N7:N18"/>
    <mergeCell ref="B1:D1"/>
    <mergeCell ref="G5:H5"/>
    <mergeCell ref="G2:N3"/>
    <mergeCell ref="I7:I18"/>
    <mergeCell ref="J7:J18"/>
    <mergeCell ref="K7:K18"/>
    <mergeCell ref="L7:L18"/>
    <mergeCell ref="B22:G22"/>
    <mergeCell ref="R21:T21"/>
    <mergeCell ref="R20:T20"/>
    <mergeCell ref="B20:G20"/>
    <mergeCell ref="B21:H21"/>
    <mergeCell ref="O7:O18"/>
    <mergeCell ref="V7:V8"/>
    <mergeCell ref="V10:V11"/>
    <mergeCell ref="V13:V15"/>
  </mergeCells>
  <conditionalFormatting sqref="B7:B18 D7:D18">
    <cfRule type="containsBlanks" dxfId="7" priority="96">
      <formula>LEN(TRIM(B7))=0</formula>
    </cfRule>
  </conditionalFormatting>
  <conditionalFormatting sqref="B7:B18">
    <cfRule type="cellIs" dxfId="6" priority="93" operator="greaterThanOrEqual">
      <formula>1</formula>
    </cfRule>
  </conditionalFormatting>
  <conditionalFormatting sqref="G7:H18 R7:R1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8">
    <cfRule type="notContainsBlanks" dxfId="2" priority="69">
      <formula>LEN(TRIM(G7))&gt;0</formula>
    </cfRule>
  </conditionalFormatting>
  <conditionalFormatting sqref="T7:T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8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V9:V10 V12:V13 V16:V17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2023-10-06T09:58:17Z</cp:lastPrinted>
  <dcterms:created xsi:type="dcterms:W3CDTF">2014-03-05T12:43:32Z</dcterms:created>
  <dcterms:modified xsi:type="dcterms:W3CDTF">2023-10-06T11:44:09Z</dcterms:modified>
</cp:coreProperties>
</file>